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Box\Grad Affairs - Programs\Worksheets\"/>
    </mc:Choice>
  </mc:AlternateContent>
  <xr:revisionPtr revIDLastSave="0" documentId="13_ncr:1_{F8088D39-2A21-4557-B1DB-168B5CA4A206}" xr6:coauthVersionLast="36" xr6:coauthVersionMax="43" xr10:uidLastSave="{00000000-0000-0000-0000-000000000000}"/>
  <bookViews>
    <workbookView xWindow="21585" yWindow="3660" windowWidth="25005" windowHeight="20160" xr2:uid="{00000000-000D-0000-FFFF-FFFF00000000}"/>
  </bookViews>
  <sheets>
    <sheet name="MM_Worksheet" sheetId="1" r:id="rId1"/>
    <sheet name="grade_point" sheetId="2" r:id="rId2"/>
    <sheet name="Sheet3" sheetId="3" state="hidden" r:id="rId3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F10" i="1"/>
  <c r="G10" i="1" s="1"/>
  <c r="G40" i="1" s="1"/>
  <c r="G43" i="1" s="1"/>
  <c r="F11" i="1"/>
  <c r="G11" i="1" s="1"/>
  <c r="F12" i="1"/>
  <c r="G12" i="1"/>
  <c r="F13" i="1"/>
  <c r="G13" i="1" s="1"/>
  <c r="F16" i="1"/>
  <c r="G16" i="1" s="1"/>
  <c r="F17" i="1"/>
  <c r="G17" i="1"/>
  <c r="F18" i="1"/>
  <c r="G18" i="1"/>
  <c r="F21" i="1"/>
  <c r="G21" i="1" s="1"/>
  <c r="F22" i="1"/>
  <c r="G22" i="1" s="1"/>
  <c r="F25" i="1"/>
  <c r="G25" i="1"/>
  <c r="F26" i="1"/>
  <c r="G26" i="1"/>
  <c r="F27" i="1"/>
  <c r="G27" i="1" s="1"/>
  <c r="F29" i="1"/>
  <c r="G29" i="1" s="1"/>
  <c r="F30" i="1"/>
  <c r="G30" i="1"/>
  <c r="F34" i="1"/>
  <c r="G34" i="1"/>
  <c r="F32" i="1"/>
  <c r="G32" i="1" s="1"/>
  <c r="F33" i="1"/>
  <c r="G33" i="1" s="1"/>
  <c r="F28" i="1"/>
  <c r="G28" i="1"/>
  <c r="F35" i="1"/>
  <c r="G35" i="1"/>
  <c r="F37" i="1"/>
  <c r="G37" i="1" s="1"/>
  <c r="F38" i="1"/>
  <c r="G38" i="1" s="1"/>
  <c r="F39" i="1"/>
  <c r="G39" i="1"/>
  <c r="C40" i="1"/>
</calcChain>
</file>

<file path=xl/sharedStrings.xml><?xml version="1.0" encoding="utf-8"?>
<sst xmlns="http://schemas.openxmlformats.org/spreadsheetml/2006/main" count="126" uniqueCount="86">
  <si>
    <r>
      <t xml:space="preserve">A </t>
    </r>
    <r>
      <rPr>
        <b/>
        <u/>
        <sz val="12"/>
        <color indexed="10"/>
        <rFont val="Bodoni MT"/>
        <family val="1"/>
      </rPr>
      <t>minimum</t>
    </r>
    <r>
      <rPr>
        <b/>
        <sz val="12"/>
        <color indexed="10"/>
        <rFont val="Bodoni MT"/>
        <family val="1"/>
      </rPr>
      <t xml:space="preserve"> of 32 credits with a 3.0 GPA is necessary in order to graduate</t>
    </r>
  </si>
  <si>
    <t>GENERAL ELECTIVE COURSES:</t>
    <phoneticPr fontId="0" type="noConversion"/>
  </si>
  <si>
    <t>Grade</t>
  </si>
  <si>
    <t>Points</t>
  </si>
  <si>
    <t>A</t>
  </si>
  <si>
    <t>Value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</si>
  <si>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</si>
  <si>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</si>
  <si>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</si>
  <si>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</si>
  <si>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</si>
  <si>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</si>
  <si>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</si>
  <si>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</si>
  <si>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</si>
  <si>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</si>
  <si>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</si>
  <si>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Degree GPA</t>
  </si>
  <si>
    <t>U Number</t>
  </si>
  <si>
    <t>Department Coordinator Signature and Date</t>
  </si>
  <si>
    <t>Grade-Point Conversion</t>
  </si>
  <si>
    <t>Semester year</t>
  </si>
  <si>
    <t>Course #</t>
  </si>
  <si>
    <t>Course Title</t>
  </si>
  <si>
    <t>BCH 6135C</t>
  </si>
  <si>
    <t>GMS 7930</t>
  </si>
  <si>
    <t>LAST NAME, First name</t>
  </si>
  <si>
    <t>GMS 7910</t>
  </si>
  <si>
    <t>Cr</t>
  </si>
  <si>
    <t>GMS 7939</t>
  </si>
  <si>
    <t>REQUIRED COURSES:</t>
  </si>
  <si>
    <t>point</t>
  </si>
  <si>
    <t>FALL</t>
  </si>
  <si>
    <t>SPRING</t>
  </si>
  <si>
    <t>SUMMER</t>
  </si>
  <si>
    <t>-</t>
  </si>
  <si>
    <t>W</t>
  </si>
  <si>
    <t>GMS 6103</t>
  </si>
  <si>
    <t>Research Master's Degree in Medical Sciences</t>
  </si>
  <si>
    <t>Total Earned Credits</t>
  </si>
  <si>
    <t>Total Points</t>
  </si>
  <si>
    <t>GMS 6871</t>
  </si>
  <si>
    <t>GMS 6101</t>
  </si>
  <si>
    <t>BCH 6886</t>
  </si>
  <si>
    <t>GMS 6115</t>
  </si>
  <si>
    <r>
      <t xml:space="preserve">MOLECULAR  MEDICINE </t>
    </r>
    <r>
      <rPr>
        <b/>
        <sz val="10"/>
        <rFont val="Arial"/>
        <family val="2"/>
      </rPr>
      <t xml:space="preserve">Concentration Worksheet </t>
    </r>
  </si>
  <si>
    <t>BCH 6746</t>
  </si>
  <si>
    <t>Spring</t>
  </si>
  <si>
    <t>GMS 6107</t>
  </si>
  <si>
    <t>PHC 6050</t>
  </si>
  <si>
    <t>BSC 6436</t>
  </si>
  <si>
    <t>GMS 6114</t>
  </si>
  <si>
    <t>Summer (in lieu of Fall &amp; Spring electives)</t>
  </si>
  <si>
    <t>GPA Hours</t>
  </si>
  <si>
    <t>Biostatistics [Any Semester] - 3cr</t>
  </si>
  <si>
    <t>BCH 6627</t>
  </si>
  <si>
    <t>Med. Parasitology &amp; Mycology [Fall] - 3cr</t>
  </si>
  <si>
    <t>GMS 6908</t>
  </si>
  <si>
    <t>ELECTIVE  (3cr)</t>
  </si>
  <si>
    <t>ELECTIVE ( 3-4 cr)</t>
  </si>
  <si>
    <t>GMS 6334</t>
  </si>
  <si>
    <t xml:space="preserve">Directed Research [Spring] - 4-5cr </t>
  </si>
  <si>
    <t xml:space="preserve">Molecular Basis of Disease [Spring] - 4cr  </t>
  </si>
  <si>
    <t xml:space="preserve">Graduate Seminar/Work in Progress [Spring] - 1cr   </t>
  </si>
  <si>
    <t>Foundations in Microbiology &amp; Immunology [Spring] - 4cr.</t>
  </si>
  <si>
    <t xml:space="preserve">Structural Biology [Spring] - 3cr. </t>
  </si>
  <si>
    <t>Pathobiology of Human Cancer [Spring] -3cr.  - Online course</t>
  </si>
  <si>
    <t xml:space="preserve">Applied Bioinformatics [Spring] - 3cr. CRN </t>
  </si>
  <si>
    <t>Vaccines and Applied Immunology [Summer] - 2cr CRN 54733</t>
  </si>
  <si>
    <t>Advances in Virology [Summer C] - 2cr CRN 53804</t>
  </si>
  <si>
    <t>GMS 6604 AND 7930</t>
  </si>
  <si>
    <t>GMS 6942</t>
  </si>
  <si>
    <t>Lab Rotations [Fall] - 1cr CRN 94635</t>
  </si>
  <si>
    <t>Human Structure and Function Sec I &amp; II [Fall] - 4cr  CRN 94153 &amp; 94154</t>
  </si>
  <si>
    <t>Methods in Molecular Biology [Fall] - 4cr   CRN 92733</t>
  </si>
  <si>
    <t>Graduate Seminar/Work in Progress [Fall] - 1cr  CRN 82461</t>
  </si>
  <si>
    <t>Medical Parasitology/Mycology [Fall] - 3cr CRN 93983</t>
  </si>
  <si>
    <t>Introduction to Biotechnology [Fall] - 3cr  CRN 92704</t>
  </si>
  <si>
    <t>Fundamentals of Structural Bioinformatics [Fall] - 4cr - CRN 94277</t>
  </si>
  <si>
    <t>Molecular &amp; Cellular Immunology [Fall] - 3cr CRN 85683</t>
  </si>
  <si>
    <t>Genomics Medicine Public Health [Fall] - 3cr CRN 91362</t>
  </si>
  <si>
    <t>PHC 6601</t>
  </si>
  <si>
    <t>(Fall 2021 - Summer 2021)</t>
  </si>
  <si>
    <t xml:space="preserve">Med Sci Independent Study [Summer C] -2cr </t>
  </si>
  <si>
    <t xml:space="preserve">Directed Research [Summer C] - 2cr </t>
  </si>
  <si>
    <t>Health Science Ethics [Summer C] - 2cr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</si>
</sst>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Garamond-Book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sz val="7"/>
      <color indexed="9"/>
      <name val="Arial"/>
      <family val="2"/>
    </font>
    <font>
      <sz val="7"/>
      <color indexed="12"/>
      <name val="Arial"/>
      <family val="2"/>
    </font>
    <font>
      <b/>
      <sz val="14"/>
      <name val="Garamond-Book"/>
    </font>
    <font>
      <b/>
      <sz val="10"/>
      <name val="Arial"/>
      <family val="2"/>
    </font>
    <font>
      <b/>
      <sz val="12"/>
      <color indexed="10"/>
      <name val="Bodoni MT"/>
      <family val="1"/>
    </font>
    <font>
      <b/>
      <u/>
      <sz val="12"/>
      <color indexed="10"/>
      <name val="Bodoni MT"/>
      <family val="1"/>
    </font>
    <font>
      <b/>
      <sz val="8"/>
      <color indexed="9"/>
      <name val="Garamond-Book"/>
    </font>
    <font>
      <sz val="12"/>
      <color indexed="9"/>
      <name val="Garamond-Book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i/>
      <sz val="10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3" tint="-0.499984740745262"/>
      <name val="Arial"/>
      <family val="2"/>
    </font>
    <font>
      <sz val="12"/>
      <color theme="3" tint="-0.499984740745262"/>
      <name val="Times New Roman"/>
      <family val="1"/>
    </font>
    <font>
      <b/>
      <sz val="10"/>
      <color theme="9"/>
      <name val="Arial"/>
      <family val="2"/>
    </font>
    <font>
      <b/>
      <sz val="8"/>
      <color theme="3" tint="-0.499984740745262"/>
      <name val="Garamond-Book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9900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ouble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5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9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right" indent="1"/>
    </xf>
    <xf numFmtId="2" fontId="0" fillId="0" borderId="0" xfId="0" applyNumberFormat="1" applyAlignment="1">
      <alignment horizontal="left"/>
    </xf>
    <xf numFmtId="2" fontId="3" fillId="0" borderId="0" xfId="0" applyNumberFormat="1" applyFont="1" applyBorder="1" applyAlignment="1"/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left" vertical="center" wrapText="1"/>
    </xf>
    <xf numFmtId="2" fontId="16" fillId="2" borderId="3" xfId="0" applyNumberFormat="1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2" fontId="16" fillId="2" borderId="5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2" fontId="16" fillId="2" borderId="7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17" fillId="0" borderId="2" xfId="0" applyFont="1" applyFill="1" applyBorder="1" applyAlignment="1">
      <alignment horizontal="left"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9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0" fontId="19" fillId="0" borderId="0" xfId="0" applyFont="1"/>
    <xf numFmtId="0" fontId="23" fillId="3" borderId="11" xfId="0" applyFont="1" applyFill="1" applyBorder="1" applyAlignment="1">
      <alignment horizontal="left"/>
    </xf>
    <xf numFmtId="0" fontId="23" fillId="3" borderId="12" xfId="0" applyFont="1" applyFill="1" applyBorder="1" applyAlignment="1">
      <alignment horizontal="left"/>
    </xf>
    <xf numFmtId="0" fontId="23" fillId="3" borderId="13" xfId="0" applyFont="1" applyFill="1" applyBorder="1" applyAlignment="1">
      <alignment horizontal="left"/>
    </xf>
    <xf numFmtId="0" fontId="24" fillId="3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2" fontId="25" fillId="3" borderId="12" xfId="0" applyNumberFormat="1" applyFont="1" applyFill="1" applyBorder="1" applyAlignment="1">
      <alignment horizontal="center" vertical="center"/>
    </xf>
    <xf numFmtId="2" fontId="25" fillId="3" borderId="13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30" fillId="5" borderId="12" xfId="0" applyFont="1" applyFill="1" applyBorder="1" applyAlignment="1">
      <alignment horizontal="left"/>
    </xf>
    <xf numFmtId="0" fontId="30" fillId="5" borderId="13" xfId="0" applyFont="1" applyFill="1" applyBorder="1" applyAlignment="1">
      <alignment horizontal="left"/>
    </xf>
    <xf numFmtId="0" fontId="27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31" fillId="5" borderId="12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1" fillId="0" borderId="16" xfId="0" applyNumberFormat="1" applyFont="1" applyBorder="1"/>
    <xf numFmtId="0" fontId="0" fillId="0" borderId="0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2" fontId="1" fillId="0" borderId="0" xfId="0" applyNumberFormat="1" applyFont="1" applyBorder="1"/>
    <xf numFmtId="0" fontId="0" fillId="6" borderId="18" xfId="0" applyFill="1" applyBorder="1"/>
    <xf numFmtId="2" fontId="5" fillId="4" borderId="14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left"/>
    </xf>
    <xf numFmtId="0" fontId="10" fillId="6" borderId="18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="130" zoomScaleNormal="130" workbookViewId="0">
      <selection activeCell="B9" sqref="B9"/>
    </sheetView>
  </sheetViews>
  <sheetFormatPr defaultColWidth="8.85546875" defaultRowHeight="12.75"/>
  <cols>
    <col min="1" max="1" width="15.7109375" bestFit="1" customWidth="1"/>
    <col min="2" max="2" width="52.42578125" style="1" customWidth="1"/>
    <col min="3" max="3" width="7" bestFit="1" customWidth="1"/>
    <col min="4" max="4" width="8.7109375" customWidth="1"/>
    <col min="5" max="5" width="6" style="8" customWidth="1"/>
    <col min="6" max="6" width="6.85546875" style="5" customWidth="1"/>
    <col min="7" max="7" width="8.85546875" style="5" bestFit="1" customWidth="1"/>
    <col min="8" max="8" width="2.85546875" style="5" customWidth="1"/>
    <col min="9" max="9" width="3.140625" style="4" customWidth="1"/>
    <col min="10" max="10" width="5.7109375" style="4" customWidth="1"/>
  </cols>
  <sheetData>
    <row r="1" spans="1:10" ht="30.75" customHeight="1">
      <c r="A1" s="87" t="s">
        <v>26</v>
      </c>
      <c r="B1" s="87"/>
      <c r="C1" s="80"/>
      <c r="D1" s="80"/>
      <c r="E1" s="88" t="s">
        <v>18</v>
      </c>
      <c r="F1" s="88"/>
      <c r="G1" s="88"/>
      <c r="H1" s="13"/>
      <c r="I1" s="13"/>
      <c r="J1" s="13"/>
    </row>
    <row r="2" spans="1:10">
      <c r="A2" s="10"/>
      <c r="E2" s="12"/>
      <c r="G2" s="9"/>
      <c r="H2" s="9"/>
      <c r="I2" s="9"/>
      <c r="J2" s="9"/>
    </row>
    <row r="3" spans="1:10" s="40" customFormat="1" ht="12.75" customHeight="1">
      <c r="A3" s="89" t="s">
        <v>38</v>
      </c>
      <c r="B3" s="89"/>
      <c r="C3" s="89"/>
      <c r="D3" s="89"/>
      <c r="E3" s="89"/>
      <c r="F3" s="89"/>
      <c r="G3" s="89"/>
      <c r="H3" s="39"/>
      <c r="I3" s="39"/>
      <c r="J3" s="39"/>
    </row>
    <row r="4" spans="1:10" s="40" customFormat="1" ht="12.75" customHeight="1">
      <c r="A4" s="96" t="s">
        <v>45</v>
      </c>
      <c r="B4" s="96"/>
      <c r="C4" s="96"/>
      <c r="D4" s="96"/>
      <c r="E4" s="96"/>
      <c r="F4" s="96"/>
      <c r="G4" s="96"/>
      <c r="H4" s="39"/>
      <c r="I4" s="39"/>
      <c r="J4" s="39"/>
    </row>
    <row r="5" spans="1:10" ht="12.75" customHeight="1">
      <c r="A5" s="34"/>
      <c r="B5" s="92" t="s">
        <v>82</v>
      </c>
      <c r="C5" s="92"/>
      <c r="D5" s="92"/>
      <c r="E5" s="92"/>
      <c r="F5" s="92"/>
      <c r="G5" s="34"/>
      <c r="H5" s="25"/>
      <c r="I5" s="25"/>
      <c r="J5" s="25"/>
    </row>
    <row r="6" spans="1:10" s="2" customFormat="1" ht="23.25" customHeight="1">
      <c r="A6" s="73" t="s">
        <v>22</v>
      </c>
      <c r="B6" s="74" t="s">
        <v>23</v>
      </c>
      <c r="C6" s="75" t="s">
        <v>28</v>
      </c>
      <c r="D6" s="76" t="s">
        <v>21</v>
      </c>
      <c r="E6" s="75" t="s">
        <v>2</v>
      </c>
      <c r="F6" s="77" t="s">
        <v>5</v>
      </c>
      <c r="G6" s="77" t="s">
        <v>3</v>
      </c>
      <c r="H6" s="6"/>
    </row>
    <row r="7" spans="1:10" s="2" customFormat="1" ht="18.75" customHeight="1">
      <c r="A7" s="94" t="s">
        <v>30</v>
      </c>
      <c r="B7" s="94"/>
      <c r="C7" s="95"/>
      <c r="D7" s="95"/>
      <c r="E7" s="95"/>
      <c r="F7" s="95"/>
      <c r="G7" s="33"/>
      <c r="H7" s="6"/>
      <c r="I7" s="24"/>
      <c r="J7" s="24"/>
    </row>
    <row r="8" spans="1:10" s="2" customFormat="1" ht="15">
      <c r="A8" s="90" t="s">
        <v>32</v>
      </c>
      <c r="B8" s="91"/>
      <c r="C8" s="41"/>
      <c r="D8" s="42"/>
      <c r="E8" s="42"/>
      <c r="F8" s="42"/>
      <c r="G8" s="43"/>
      <c r="H8" s="6"/>
      <c r="I8" s="24"/>
      <c r="J8" s="24"/>
    </row>
    <row r="9" spans="1:10" s="2" customFormat="1" ht="18" customHeight="1" thickBot="1">
      <c r="A9" s="14" t="s">
        <v>71</v>
      </c>
      <c r="B9" s="15" t="s">
        <v>72</v>
      </c>
      <c r="C9" s="3"/>
      <c r="D9" s="3"/>
      <c r="E9" s="50" t="s">
        <v>35</v>
      </c>
      <c r="F9" s="51"/>
      <c r="G9" s="52"/>
      <c r="H9" s="6"/>
      <c r="I9" s="93" t="s">
        <v>20</v>
      </c>
      <c r="J9" s="93"/>
    </row>
    <row r="10" spans="1:10" s="2" customFormat="1" ht="18" customHeight="1" thickTop="1">
      <c r="A10" s="14" t="s">
        <v>70</v>
      </c>
      <c r="B10" s="15" t="s">
        <v>73</v>
      </c>
      <c r="C10" s="3"/>
      <c r="D10" s="3"/>
      <c r="E10" s="50" t="s">
        <v>35</v>
      </c>
      <c r="F10" s="51">
        <f>VLOOKUP(E10,grade_point!$A$2:$B$15,2,FALSE)</f>
        <v>0</v>
      </c>
      <c r="G10" s="52">
        <f>F10*C10</f>
        <v>0</v>
      </c>
      <c r="H10" s="6"/>
      <c r="I10" s="18" t="s">
        <v>4</v>
      </c>
      <c r="J10" s="19">
        <v>4</v>
      </c>
    </row>
    <row r="11" spans="1:10" s="2" customFormat="1" ht="18" customHeight="1">
      <c r="A11" s="14" t="s">
        <v>24</v>
      </c>
      <c r="B11" s="15" t="s">
        <v>74</v>
      </c>
      <c r="C11" s="3"/>
      <c r="D11" s="3"/>
      <c r="E11" s="50" t="s">
        <v>35</v>
      </c>
      <c r="F11" s="51">
        <f>VLOOKUP(E11,grade_point!$A$2:$B$15,2,FALSE)</f>
        <v>0</v>
      </c>
      <c r="G11" s="52">
        <f>F11*C11</f>
        <v>0</v>
      </c>
      <c r="H11" s="7"/>
      <c r="I11" s="20" t="s">
        <v>6</v>
      </c>
      <c r="J11" s="21">
        <v>3.67</v>
      </c>
    </row>
    <row r="12" spans="1:10" s="2" customFormat="1" ht="18" customHeight="1">
      <c r="A12" s="14" t="s">
        <v>29</v>
      </c>
      <c r="B12" s="15" t="s">
        <v>75</v>
      </c>
      <c r="C12" s="3"/>
      <c r="D12" s="3"/>
      <c r="E12" s="50" t="s">
        <v>35</v>
      </c>
      <c r="F12" s="51">
        <f>VLOOKUP(E12,grade_point!$A$2:$B$15,2,FALSE)</f>
        <v>0</v>
      </c>
      <c r="G12" s="52">
        <f>F12*C12</f>
        <v>0</v>
      </c>
      <c r="H12" s="7"/>
      <c r="I12" s="20" t="s">
        <v>11</v>
      </c>
      <c r="J12" s="21">
        <v>2</v>
      </c>
    </row>
    <row r="13" spans="1:10" s="2" customFormat="1" ht="18" customHeight="1">
      <c r="A13" s="14"/>
      <c r="B13" s="49" t="s">
        <v>58</v>
      </c>
      <c r="C13" s="3"/>
      <c r="D13" s="3"/>
      <c r="E13" s="50" t="s">
        <v>35</v>
      </c>
      <c r="F13" s="51">
        <f>VLOOKUP(E13,grade_point!$A$2:$B$15,2,FALSE)</f>
        <v>0</v>
      </c>
      <c r="G13" s="52">
        <f>F13*C13</f>
        <v>0</v>
      </c>
      <c r="H13" s="7"/>
      <c r="I13" s="20" t="s">
        <v>7</v>
      </c>
      <c r="J13" s="21">
        <v>3.33</v>
      </c>
    </row>
    <row r="14" spans="1:10" s="2" customFormat="1" ht="15.75">
      <c r="A14" s="90" t="s">
        <v>33</v>
      </c>
      <c r="B14" s="91"/>
      <c r="C14" s="59"/>
      <c r="D14" s="44"/>
      <c r="E14" s="45"/>
      <c r="F14" s="46"/>
      <c r="G14" s="47"/>
      <c r="H14" s="7"/>
      <c r="I14" s="20" t="s">
        <v>8</v>
      </c>
      <c r="J14" s="21">
        <v>3</v>
      </c>
    </row>
    <row r="15" spans="1:10" s="2" customFormat="1" ht="18" customHeight="1">
      <c r="A15" s="14" t="s">
        <v>27</v>
      </c>
      <c r="B15" s="15" t="s">
        <v>61</v>
      </c>
      <c r="C15" s="3"/>
      <c r="D15" s="3"/>
      <c r="E15" s="50"/>
      <c r="F15" s="51"/>
      <c r="G15" s="52"/>
      <c r="H15" s="7"/>
      <c r="I15" s="20" t="s">
        <v>9</v>
      </c>
      <c r="J15" s="21">
        <v>2.67</v>
      </c>
    </row>
    <row r="16" spans="1:10" s="2" customFormat="1" ht="18" customHeight="1">
      <c r="A16" s="14" t="s">
        <v>55</v>
      </c>
      <c r="B16" s="15" t="s">
        <v>62</v>
      </c>
      <c r="C16" s="60"/>
      <c r="D16" s="61"/>
      <c r="E16" s="55" t="s">
        <v>35</v>
      </c>
      <c r="F16" s="51">
        <f>VLOOKUP(E16,grade_point!$A$2:$B$15,2,FALSE)</f>
        <v>0</v>
      </c>
      <c r="G16" s="52">
        <f>F16*C16</f>
        <v>0</v>
      </c>
      <c r="H16" s="7"/>
      <c r="I16" s="20" t="s">
        <v>10</v>
      </c>
      <c r="J16" s="21">
        <v>2.33</v>
      </c>
    </row>
    <row r="17" spans="1:10" s="2" customFormat="1" ht="18" customHeight="1">
      <c r="A17" s="14" t="s">
        <v>29</v>
      </c>
      <c r="B17" s="15" t="s">
        <v>63</v>
      </c>
      <c r="C17" s="3"/>
      <c r="D17" s="3"/>
      <c r="E17" s="50" t="s">
        <v>35</v>
      </c>
      <c r="F17" s="51">
        <f>VLOOKUP(E17,grade_point!$A$2:$B$15,2,FALSE)</f>
        <v>0</v>
      </c>
      <c r="G17" s="52">
        <f>F17*C17</f>
        <v>0</v>
      </c>
      <c r="H17" s="7"/>
      <c r="I17" s="20" t="s">
        <v>11</v>
      </c>
      <c r="J17" s="21">
        <v>2</v>
      </c>
    </row>
    <row r="18" spans="1:10" s="2" customFormat="1" ht="18" customHeight="1">
      <c r="A18" s="14"/>
      <c r="B18" s="49" t="s">
        <v>59</v>
      </c>
      <c r="C18" s="3"/>
      <c r="D18" s="3"/>
      <c r="E18" s="50" t="s">
        <v>35</v>
      </c>
      <c r="F18" s="51">
        <f>VLOOKUP(E18,grade_point!$A$2:$B$15,2,FALSE)</f>
        <v>0</v>
      </c>
      <c r="G18" s="52">
        <f>F18*C18</f>
        <v>0</v>
      </c>
      <c r="H18" s="7"/>
      <c r="I18" s="20" t="s">
        <v>12</v>
      </c>
      <c r="J18" s="21">
        <v>1.67</v>
      </c>
    </row>
    <row r="19" spans="1:10" s="2" customFormat="1" ht="15.75">
      <c r="A19" s="90" t="s">
        <v>34</v>
      </c>
      <c r="B19" s="91"/>
      <c r="C19" s="59"/>
      <c r="D19" s="44"/>
      <c r="E19" s="45"/>
      <c r="F19" s="46"/>
      <c r="G19" s="47"/>
      <c r="H19" s="7"/>
      <c r="I19" s="20" t="s">
        <v>13</v>
      </c>
      <c r="J19" s="21">
        <v>1.33</v>
      </c>
    </row>
    <row r="20" spans="1:10" s="2" customFormat="1" ht="18" customHeight="1">
      <c r="A20" s="14" t="s">
        <v>27</v>
      </c>
      <c r="B20" s="15" t="s">
        <v>84</v>
      </c>
      <c r="C20" s="60"/>
      <c r="D20" s="63"/>
      <c r="E20" s="50"/>
      <c r="F20" s="51"/>
      <c r="G20" s="52"/>
      <c r="H20" s="7"/>
      <c r="I20" s="20" t="s">
        <v>14</v>
      </c>
      <c r="J20" s="21">
        <v>1</v>
      </c>
    </row>
    <row r="21" spans="1:10" s="2" customFormat="1" ht="18" customHeight="1" thickBot="1">
      <c r="A21" s="14" t="s">
        <v>57</v>
      </c>
      <c r="B21" s="15" t="s">
        <v>83</v>
      </c>
      <c r="C21" s="3"/>
      <c r="D21" s="3"/>
      <c r="E21" s="50" t="s">
        <v>35</v>
      </c>
      <c r="F21" s="51">
        <f>VLOOKUP(E21,grade_point!$A$2:$B$15,2,FALSE)</f>
        <v>0</v>
      </c>
      <c r="G21" s="52">
        <f>F21*C21</f>
        <v>0</v>
      </c>
      <c r="H21" s="7"/>
      <c r="I21" s="22" t="s">
        <v>16</v>
      </c>
      <c r="J21" s="23">
        <v>0</v>
      </c>
    </row>
    <row r="22" spans="1:10" s="2" customFormat="1" ht="18" customHeight="1" thickTop="1">
      <c r="A22" s="14" t="s">
        <v>41</v>
      </c>
      <c r="B22" s="15" t="s">
        <v>85</v>
      </c>
      <c r="C22" s="3"/>
      <c r="D22" s="3"/>
      <c r="E22" s="50" t="s">
        <v>35</v>
      </c>
      <c r="F22" s="51">
        <f>VLOOKUP(E22,grade_point!$A$2:$B$15,2,FALSE)</f>
        <v>0</v>
      </c>
      <c r="G22" s="52">
        <f>F22*C22</f>
        <v>0</v>
      </c>
      <c r="H22" s="7"/>
      <c r="I22" s="37"/>
      <c r="J22" s="38"/>
    </row>
    <row r="23" spans="1:10" s="2" customFormat="1" ht="18" customHeight="1">
      <c r="A23" s="84" t="s">
        <v>1</v>
      </c>
      <c r="B23" s="85"/>
      <c r="C23" s="64"/>
      <c r="D23" s="64"/>
      <c r="E23" s="56"/>
      <c r="F23" s="53"/>
      <c r="G23" s="54"/>
      <c r="H23" s="7"/>
      <c r="I23" s="72"/>
      <c r="J23" s="72"/>
    </row>
    <row r="24" spans="1:10" s="2" customFormat="1" ht="18" customHeight="1">
      <c r="A24" s="82" t="s">
        <v>32</v>
      </c>
      <c r="B24" s="83"/>
      <c r="C24" s="62"/>
      <c r="D24" s="62"/>
      <c r="E24" s="57"/>
      <c r="F24" s="57"/>
      <c r="G24" s="58"/>
      <c r="H24" s="7"/>
      <c r="I24" s="35"/>
      <c r="J24" s="36"/>
    </row>
    <row r="25" spans="1:10" s="2" customFormat="1" ht="15.75">
      <c r="A25" s="16" t="s">
        <v>44</v>
      </c>
      <c r="B25" s="17" t="s">
        <v>76</v>
      </c>
      <c r="C25" s="65"/>
      <c r="D25" s="66"/>
      <c r="E25" s="50" t="s">
        <v>35</v>
      </c>
      <c r="F25" s="51">
        <f>VLOOKUP(E25,grade_point!$A$2:$B$15,2,FALSE)</f>
        <v>0</v>
      </c>
      <c r="G25" s="52">
        <f t="shared" ref="G25:G30" si="0">F25*C25</f>
        <v>0</v>
      </c>
      <c r="H25" s="7"/>
      <c r="I25" s="35"/>
      <c r="J25" s="36"/>
    </row>
    <row r="26" spans="1:10" s="2" customFormat="1" ht="18" hidden="1" customHeight="1">
      <c r="A26" s="16" t="s">
        <v>44</v>
      </c>
      <c r="B26" s="48" t="s">
        <v>56</v>
      </c>
      <c r="C26" s="65"/>
      <c r="D26" s="66"/>
      <c r="E26" s="50" t="s">
        <v>35</v>
      </c>
      <c r="F26" s="51">
        <f>VLOOKUP(E26,grade_point!$A$2:$B$15,2,FALSE)</f>
        <v>0</v>
      </c>
      <c r="G26" s="52">
        <f t="shared" si="0"/>
        <v>0</v>
      </c>
      <c r="H26" s="7"/>
      <c r="I26" s="35"/>
      <c r="J26" s="36"/>
    </row>
    <row r="27" spans="1:10" s="2" customFormat="1" ht="15.75">
      <c r="A27" s="16" t="s">
        <v>50</v>
      </c>
      <c r="B27" s="48" t="s">
        <v>77</v>
      </c>
      <c r="C27" s="65"/>
      <c r="D27" s="66"/>
      <c r="E27" s="50" t="s">
        <v>35</v>
      </c>
      <c r="F27" s="51">
        <f>VLOOKUP(E27,grade_point!$A$2:$B$15,2,FALSE)</f>
        <v>0</v>
      </c>
      <c r="G27" s="52">
        <f t="shared" si="0"/>
        <v>0</v>
      </c>
      <c r="H27" s="7"/>
      <c r="I27" s="35"/>
      <c r="J27" s="36"/>
    </row>
    <row r="28" spans="1:10" s="2" customFormat="1" ht="18" customHeight="1">
      <c r="A28" s="16" t="s">
        <v>43</v>
      </c>
      <c r="B28" s="17" t="s">
        <v>78</v>
      </c>
      <c r="C28" s="3"/>
      <c r="D28" s="3"/>
      <c r="E28" s="50" t="s">
        <v>35</v>
      </c>
      <c r="F28" s="51">
        <f>VLOOKUP(E28,grade_point!$A$2:$B$15,2,FALSE)</f>
        <v>0</v>
      </c>
      <c r="G28" s="52">
        <f>F28*C28</f>
        <v>0</v>
      </c>
      <c r="H28" s="7"/>
      <c r="I28" s="35"/>
      <c r="J28" s="36"/>
    </row>
    <row r="29" spans="1:10" s="2" customFormat="1" ht="18" customHeight="1">
      <c r="A29" s="16" t="s">
        <v>42</v>
      </c>
      <c r="B29" s="48" t="s">
        <v>79</v>
      </c>
      <c r="C29" s="65"/>
      <c r="D29" s="66"/>
      <c r="E29" s="50" t="s">
        <v>35</v>
      </c>
      <c r="F29" s="51">
        <f>VLOOKUP(E29,grade_point!$A$2:$B$15,2,FALSE)</f>
        <v>0</v>
      </c>
      <c r="G29" s="52">
        <f t="shared" si="0"/>
        <v>0</v>
      </c>
      <c r="H29" s="7"/>
      <c r="I29" s="35"/>
      <c r="J29" s="36"/>
    </row>
    <row r="30" spans="1:10" s="2" customFormat="1" ht="15.75">
      <c r="A30" s="16" t="s">
        <v>81</v>
      </c>
      <c r="B30" s="48" t="s">
        <v>80</v>
      </c>
      <c r="C30" s="65"/>
      <c r="D30" s="66"/>
      <c r="E30" s="50" t="s">
        <v>35</v>
      </c>
      <c r="F30" s="51">
        <f>VLOOKUP(E30,grade_point!$A$2:$B$15,2,FALSE)</f>
        <v>0</v>
      </c>
      <c r="G30" s="52">
        <f t="shared" si="0"/>
        <v>0</v>
      </c>
      <c r="H30" s="7"/>
      <c r="I30" s="35"/>
      <c r="J30" s="36"/>
    </row>
    <row r="31" spans="1:10" s="2" customFormat="1" ht="18" customHeight="1">
      <c r="A31" s="82" t="s">
        <v>47</v>
      </c>
      <c r="B31" s="83"/>
      <c r="C31" s="62"/>
      <c r="D31" s="62"/>
      <c r="E31" s="57"/>
      <c r="F31" s="57"/>
      <c r="G31" s="58"/>
      <c r="H31" s="7"/>
      <c r="I31" s="35"/>
      <c r="J31" s="36"/>
    </row>
    <row r="32" spans="1:10" s="2" customFormat="1" ht="18" customHeight="1">
      <c r="A32" s="16" t="s">
        <v>37</v>
      </c>
      <c r="B32" s="17" t="s">
        <v>64</v>
      </c>
      <c r="C32" s="60"/>
      <c r="D32" s="61"/>
      <c r="E32" s="55" t="s">
        <v>35</v>
      </c>
      <c r="F32" s="51">
        <f>VLOOKUP(E32,grade_point!$A$2:$B$15,2,FALSE)</f>
        <v>0</v>
      </c>
      <c r="G32" s="52">
        <f t="shared" ref="G32:G35" si="1">F32*C32</f>
        <v>0</v>
      </c>
      <c r="H32" s="7"/>
      <c r="I32" s="35"/>
      <c r="J32" s="36"/>
    </row>
    <row r="33" spans="1:10" s="2" customFormat="1" ht="18" customHeight="1">
      <c r="A33" s="16" t="s">
        <v>46</v>
      </c>
      <c r="B33" s="17" t="s">
        <v>65</v>
      </c>
      <c r="C33" s="60"/>
      <c r="D33" s="61"/>
      <c r="E33" s="55" t="s">
        <v>35</v>
      </c>
      <c r="F33" s="51">
        <f>VLOOKUP(E33,grade_point!$A$2:$B$15,2,FALSE)</f>
        <v>0</v>
      </c>
      <c r="G33" s="52">
        <f t="shared" si="1"/>
        <v>0</v>
      </c>
      <c r="H33" s="7"/>
      <c r="I33" s="4"/>
      <c r="J33" s="4"/>
    </row>
    <row r="34" spans="1:10" ht="15.75">
      <c r="A34" s="16" t="s">
        <v>25</v>
      </c>
      <c r="B34" s="48" t="s">
        <v>67</v>
      </c>
      <c r="C34" s="60"/>
      <c r="D34" s="61"/>
      <c r="E34" s="55" t="s">
        <v>35</v>
      </c>
      <c r="F34" s="51">
        <f>VLOOKUP(E34,grade_point!$A$2:$B$15,2,FALSE)</f>
        <v>0</v>
      </c>
      <c r="G34" s="52">
        <f>F34*C34</f>
        <v>0</v>
      </c>
    </row>
    <row r="35" spans="1:10" ht="19.5" customHeight="1">
      <c r="A35" s="16" t="s">
        <v>60</v>
      </c>
      <c r="B35" s="78" t="s">
        <v>66</v>
      </c>
      <c r="C35" s="3"/>
      <c r="D35" s="3"/>
      <c r="E35" s="50" t="s">
        <v>35</v>
      </c>
      <c r="F35" s="51">
        <f>VLOOKUP(E35,grade_point!$A$2:$B$15,2,FALSE)</f>
        <v>0</v>
      </c>
      <c r="G35" s="52">
        <f t="shared" si="1"/>
        <v>0</v>
      </c>
    </row>
    <row r="36" spans="1:10" ht="15.75">
      <c r="A36" s="82" t="s">
        <v>52</v>
      </c>
      <c r="B36" s="83"/>
      <c r="C36" s="62"/>
      <c r="D36" s="62"/>
      <c r="E36" s="57"/>
      <c r="F36" s="57"/>
      <c r="G36" s="58"/>
    </row>
    <row r="37" spans="1:10" ht="15.75">
      <c r="A37" s="16" t="s">
        <v>51</v>
      </c>
      <c r="B37" s="17" t="s">
        <v>68</v>
      </c>
      <c r="C37" s="60"/>
      <c r="D37" s="61"/>
      <c r="E37" s="55" t="s">
        <v>35</v>
      </c>
      <c r="F37" s="51">
        <f>VLOOKUP(E37,grade_point!$A$2:$B$15,2,FALSE)</f>
        <v>0</v>
      </c>
      <c r="G37" s="52">
        <f>F37*C37</f>
        <v>0</v>
      </c>
    </row>
    <row r="38" spans="1:10" ht="15.75">
      <c r="A38" s="16" t="s">
        <v>49</v>
      </c>
      <c r="B38" s="17" t="s">
        <v>54</v>
      </c>
      <c r="C38" s="3"/>
      <c r="D38" s="3"/>
      <c r="E38" s="50" t="s">
        <v>35</v>
      </c>
      <c r="F38" s="51">
        <f>VLOOKUP(E38,grade_point!$A$2:$B$15,2,FALSE)</f>
        <v>0</v>
      </c>
      <c r="G38" s="52">
        <f>F38*C38</f>
        <v>0</v>
      </c>
    </row>
    <row r="39" spans="1:10" ht="16.5" thickBot="1">
      <c r="A39" s="16" t="s">
        <v>48</v>
      </c>
      <c r="B39" s="17" t="s">
        <v>69</v>
      </c>
      <c r="C39" s="3"/>
      <c r="D39" s="3"/>
      <c r="E39" s="50" t="s">
        <v>35</v>
      </c>
      <c r="F39" s="51">
        <f>VLOOKUP(E39,grade_point!$A$2:$B$15,2,FALSE)</f>
        <v>0</v>
      </c>
      <c r="G39" s="52">
        <f>F39*C39</f>
        <v>0</v>
      </c>
    </row>
    <row r="40" spans="1:10" ht="16.5" thickBot="1">
      <c r="B40" s="67" t="s">
        <v>39</v>
      </c>
      <c r="C40" s="68">
        <f>SUM(C9:C39)</f>
        <v>0</v>
      </c>
      <c r="D40" s="69"/>
      <c r="F40" s="70" t="s">
        <v>40</v>
      </c>
      <c r="G40" s="71">
        <f>SUM(G9:G39)</f>
        <v>0</v>
      </c>
    </row>
    <row r="41" spans="1:10" ht="16.5" thickBot="1">
      <c r="B41" s="67" t="s">
        <v>53</v>
      </c>
      <c r="C41" s="68">
        <f>SUM(C9:C13,C15:C18,C20:C22,C25:C34,C32:C35,C37:C39)</f>
        <v>0</v>
      </c>
      <c r="D41" s="69"/>
      <c r="F41" s="70"/>
      <c r="G41" s="79"/>
    </row>
    <row r="42" spans="1:10" ht="17.25" thickBot="1">
      <c r="A42" s="86" t="s">
        <v>0</v>
      </c>
      <c r="B42" s="86"/>
      <c r="C42" s="86"/>
      <c r="D42" s="86"/>
      <c r="E42" s="86"/>
      <c r="F42" s="86"/>
      <c r="G42" s="86"/>
    </row>
    <row r="43" spans="1:10" ht="16.5" thickBot="1">
      <c r="F43" s="11" t="s">
        <v>17</v>
      </c>
      <c r="G43" s="81">
        <f>IFERROR(G40/C41, 0)</f>
        <v>0</v>
      </c>
    </row>
    <row r="45" spans="1:10">
      <c r="B45" s="1" t="s">
        <v>19</v>
      </c>
    </row>
  </sheetData>
  <mergeCells count="17">
    <mergeCell ref="I9:J9"/>
    <mergeCell ref="A7:B7"/>
    <mergeCell ref="C7:D7"/>
    <mergeCell ref="E7:F7"/>
    <mergeCell ref="A4:G4"/>
    <mergeCell ref="A24:B24"/>
    <mergeCell ref="A23:B23"/>
    <mergeCell ref="A42:G42"/>
    <mergeCell ref="A1:B1"/>
    <mergeCell ref="E1:G1"/>
    <mergeCell ref="A3:G3"/>
    <mergeCell ref="A8:B8"/>
    <mergeCell ref="A14:B14"/>
    <mergeCell ref="A19:B19"/>
    <mergeCell ref="B5:F5"/>
    <mergeCell ref="A31:B31"/>
    <mergeCell ref="A36:B36"/>
  </mergeCells>
  <phoneticPr fontId="0" type="noConversion"/>
  <printOptions horizontalCentered="1" verticalCentered="1"/>
  <pageMargins left="0.25" right="0.25" top="0.25" bottom="0.25" header="0.05" footer="0.05"/>
  <pageSetup scale="90" orientation="portrait" horizontalDpi="4294967292" verticalDpi="4294967292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16" sqref="A1:B16"/>
    </sheetView>
  </sheetViews>
  <sheetFormatPr defaultColWidth="8.85546875" defaultRowHeight="12.75"/>
  <cols>
    <col min="1" max="1" width="6.7109375" customWidth="1"/>
  </cols>
  <sheetData>
    <row r="1" spans="1:2" ht="13.5" thickBot="1">
      <c r="A1" s="32" t="s">
        <v>2</v>
      </c>
      <c r="B1" s="32" t="s">
        <v>31</v>
      </c>
    </row>
    <row r="2" spans="1:2" ht="13.5" thickTop="1">
      <c r="A2" s="26" t="s">
        <v>4</v>
      </c>
      <c r="B2" s="27">
        <v>4</v>
      </c>
    </row>
    <row r="3" spans="1:2">
      <c r="A3" s="28" t="s">
        <v>6</v>
      </c>
      <c r="B3" s="29">
        <v>3.67</v>
      </c>
    </row>
    <row r="4" spans="1:2">
      <c r="A4" s="28" t="s">
        <v>7</v>
      </c>
      <c r="B4" s="29">
        <v>3.33</v>
      </c>
    </row>
    <row r="5" spans="1:2">
      <c r="A5" s="28" t="s">
        <v>8</v>
      </c>
      <c r="B5" s="29">
        <v>3</v>
      </c>
    </row>
    <row r="6" spans="1:2">
      <c r="A6" s="28" t="s">
        <v>9</v>
      </c>
      <c r="B6" s="29">
        <v>2.67</v>
      </c>
    </row>
    <row r="7" spans="1:2">
      <c r="A7" s="28" t="s">
        <v>10</v>
      </c>
      <c r="B7" s="29">
        <v>2.33</v>
      </c>
    </row>
    <row r="8" spans="1:2">
      <c r="A8" s="28" t="s">
        <v>11</v>
      </c>
      <c r="B8" s="29">
        <v>2</v>
      </c>
    </row>
    <row r="9" spans="1:2">
      <c r="A9" s="28" t="s">
        <v>12</v>
      </c>
      <c r="B9" s="29">
        <v>1.67</v>
      </c>
    </row>
    <row r="10" spans="1:2">
      <c r="A10" s="28" t="s">
        <v>13</v>
      </c>
      <c r="B10" s="29">
        <v>1.33</v>
      </c>
    </row>
    <row r="11" spans="1:2">
      <c r="A11" s="28" t="s">
        <v>14</v>
      </c>
      <c r="B11" s="29">
        <v>1</v>
      </c>
    </row>
    <row r="12" spans="1:2">
      <c r="A12" s="28" t="s">
        <v>15</v>
      </c>
      <c r="B12" s="29">
        <v>0.67</v>
      </c>
    </row>
    <row r="13" spans="1:2" ht="13.5" thickBot="1">
      <c r="A13" s="30" t="s">
        <v>16</v>
      </c>
      <c r="B13" s="31">
        <v>0</v>
      </c>
    </row>
    <row r="14" spans="1:2" ht="13.5" thickTop="1">
      <c r="A14" s="28" t="s">
        <v>35</v>
      </c>
      <c r="B14" s="29">
        <v>0</v>
      </c>
    </row>
    <row r="15" spans="1:2">
      <c r="A15" s="28" t="s">
        <v>36</v>
      </c>
      <c r="B15" s="29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MM_Worksheet</vt:lpstr>
      <vt:lpstr>grade_point</vt:lpstr>
      <vt:lpstr>Sheet3</vt:lpstr>
    </vt:vector>
  </TitlesOfParts>
  <Company>USF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Barber</dc:creator>
  <cp:lastModifiedBy>Admin</cp:lastModifiedBy>
  <cp:lastPrinted>2015-08-25T14:20:33Z</cp:lastPrinted>
  <dcterms:created xsi:type="dcterms:W3CDTF">2007-05-17T16:40:08Z</dcterms:created>
  <dcterms:modified xsi:type="dcterms:W3CDTF">2021-06-29T21:08:02Z</dcterms:modified>
</cp:coreProperties>
</file>